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00"/>
  </bookViews>
  <sheets>
    <sheet name="Significant varianc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<sst xmlns="http://schemas.openxmlformats.org/spreadsheetml/2006/main" count="65" uniqueCount="64">
  <si>
    <t>Statement of Variances - Year ended 31 March 2026</t>
  </si>
  <si>
    <t>Instructions for completing this template:</t>
  </si>
  <si>
    <t>1. Enter figures per the AGAR in the cells highlighted in light blue. This will automatically calculate a difference and a percentage change between years.</t>
  </si>
  <si>
    <t>2. If the variance is within 15%, no explanation is required (except fixed assets). However, if it is outside this threshold, the percentage difference will highlight in yellow and an explanation is required.</t>
  </si>
  <si>
    <t>3. Explanations should be entered in the 'Item' column within each section, quantified as appropriate. This will automatically calculate the remaining difference and the percentage unexplained. There is additional space in the 'Additional comments/explanations' column, where a more detail explanation can be provided for the movement between years.</t>
  </si>
  <si>
    <t>4. Once a sufficient explanation has been given to bring the percentage within 15% between years, the percentage difference cell will highlight as 'green' in the 'explained' line.</t>
  </si>
  <si>
    <t>Please note that for fixed assets, regardless of the percentage change in the figure, an explanation is required for the movement.</t>
  </si>
  <si>
    <t>Item</t>
  </si>
  <si>
    <t>2024-25</t>
  </si>
  <si>
    <t>2025-26</t>
  </si>
  <si>
    <t>Difference</t>
  </si>
  <si>
    <t>%</t>
  </si>
  <si>
    <t>Additional comments / explanations</t>
  </si>
  <si>
    <t>Box 2: Precept or Rates and levies</t>
  </si>
  <si>
    <t>Box 2: Precept or Rates and levies (explained)</t>
  </si>
  <si>
    <t>Box 3: Total other receipts</t>
  </si>
  <si>
    <t>Allotments</t>
  </si>
  <si>
    <t>Carried over water bill paid in 25/6</t>
  </si>
  <si>
    <t>Minibus Grant &amp; Membership</t>
  </si>
  <si>
    <t>Additional members and trips</t>
  </si>
  <si>
    <t>Grants</t>
  </si>
  <si>
    <t>No grants applied for</t>
  </si>
  <si>
    <t>S106 Y &amp; C Worker</t>
  </si>
  <si>
    <t>Less grants to Youth Worker</t>
  </si>
  <si>
    <t>KCC Devolved Maintenance</t>
  </si>
  <si>
    <t>24/5 payment received in 25/6</t>
  </si>
  <si>
    <t>VAT Refund</t>
  </si>
  <si>
    <t>24/24 VAT return paid in 25/6 Additional VAT claimed</t>
  </si>
  <si>
    <t>Village Hall</t>
  </si>
  <si>
    <t>New Village Hall income</t>
  </si>
  <si>
    <t>Events</t>
  </si>
  <si>
    <t>Fund raising</t>
  </si>
  <si>
    <t>Other income</t>
  </si>
  <si>
    <t>Less magazine donations.</t>
  </si>
  <si>
    <t>Box 4: Staff costs</t>
  </si>
  <si>
    <t>£2605 increase in PAYE</t>
  </si>
  <si>
    <t>£548.62 increase in Clerks salary</t>
  </si>
  <si>
    <t>£3240 increase in YW salary (full year working)</t>
  </si>
  <si>
    <t>£460.29 increase in Litter Picker salary</t>
  </si>
  <si>
    <t xml:space="preserve">£645 increase in Pensions     </t>
  </si>
  <si>
    <t>Box 4: Staff costs (explained)</t>
  </si>
  <si>
    <t>Box 5: Loan interest/capital repayments</t>
  </si>
  <si>
    <t>Final payment for PBWL in 24/5</t>
  </si>
  <si>
    <t>Box 5: Loan interest/capital repayments (explained)</t>
  </si>
  <si>
    <t>Box 6: Other payments</t>
  </si>
  <si>
    <t>Special Projects</t>
  </si>
  <si>
    <t>Projects not started</t>
  </si>
  <si>
    <t>Recreation Ground</t>
  </si>
  <si>
    <t>Less consumables/repairs purchased</t>
  </si>
  <si>
    <t>Box 6: Other payments (explained)</t>
  </si>
  <si>
    <t>Guidance: please consider any movements in other payments and whether these may impact the movement in fixed assets in Box 9 below.</t>
  </si>
  <si>
    <t>Box 9: Fixed assets plus long-term investments</t>
  </si>
  <si>
    <t>Wickstead</t>
  </si>
  <si>
    <t>Wickstead turnstile removed as unsafe</t>
  </si>
  <si>
    <t>Notice Boards</t>
  </si>
  <si>
    <t>New notice boards for Village Hall and Peters Village</t>
  </si>
  <si>
    <t>Goals &amp; Cargo net</t>
  </si>
  <si>
    <t>New equipment for Recreation Ground</t>
  </si>
  <si>
    <t>Accessible picnic bench</t>
  </si>
  <si>
    <t>Box 9: Fixed assets plus long-term investments (explained)</t>
  </si>
  <si>
    <t>Box 10: Total borrowings</t>
  </si>
  <si>
    <t>Box 10: Total borrowings (explained)</t>
  </si>
  <si>
    <t>Forvis Mazars 2026 all rights reserved</t>
  </si>
  <si>
    <t>gyufuthdc</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</si>
</sst>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_ ;[Red]\-#,##0.00\ "/>
    <numFmt numFmtId="177" formatCode="0.0%"/>
  </numFmts>
  <fonts count="32">
    <font>
      <sz val="10"/>
      <name val="Arial"/>
      <charset val="134"/>
    </font>
    <font>
      <sz val="8"/>
      <color rgb="FF464B4B"/>
      <name val="Arial"/>
      <charset val="134"/>
    </font>
    <font>
      <sz val="8"/>
      <color theme="1"/>
      <name val="Arial"/>
      <charset val="134"/>
    </font>
    <font>
      <b/>
      <sz val="14"/>
      <color rgb="FF0072CE"/>
      <name val="Arial"/>
      <charset val="134"/>
    </font>
    <font>
      <sz val="11"/>
      <name val="Arial"/>
      <charset val="134"/>
    </font>
    <font>
      <b/>
      <sz val="11"/>
      <color theme="1"/>
      <name val="Arial"/>
      <charset val="134"/>
    </font>
    <font>
      <b/>
      <sz val="11"/>
      <color rgb="FF464B4B"/>
      <name val="Arial"/>
      <charset val="134"/>
    </font>
    <font>
      <sz val="11"/>
      <color rgb="FF464B4B"/>
      <name val="Arial"/>
      <charset val="134"/>
    </font>
    <font>
      <b/>
      <sz val="11"/>
      <color rgb="FFFF0000"/>
      <name val="Arial"/>
      <charset val="134"/>
    </font>
    <font>
      <b/>
      <sz val="11"/>
      <color theme="0"/>
      <name val="Arial"/>
      <charset val="134"/>
    </font>
    <font>
      <sz val="11"/>
      <color rgb="FF000000"/>
      <name val="Calibri"/>
      <charset val="1"/>
    </font>
    <font>
      <i/>
      <sz val="11"/>
      <color rgb="FF464B4B"/>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1">
    <fill>
      <patternFill patternType="none"/>
    </fill>
    <fill>
      <patternFill patternType="gray125"/>
    </fill>
    <fill>
      <patternFill patternType="solid">
        <fgColor rgb="FFD3D3D3"/>
        <bgColor indexed="64"/>
      </patternFill>
    </fill>
    <fill>
      <patternFill patternType="solid">
        <fgColor rgb="FFFFFFFF"/>
        <bgColor indexed="64"/>
      </patternFill>
    </fill>
    <fill>
      <patternFill patternType="solid">
        <fgColor rgb="FF4AA7B7"/>
        <bgColor indexed="64"/>
      </patternFill>
    </fill>
    <fill>
      <patternFill patternType="solid">
        <fgColor theme="0" tint="-0.149998474074526"/>
        <bgColor indexed="64"/>
      </patternFill>
    </fill>
    <fill>
      <patternFill patternType="solid">
        <fgColor rgb="FFCCFFFF"/>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12" fillId="0" borderId="0" applyFont="0" applyFill="0" applyBorder="0" applyAlignment="0" applyProtection="0">
      <alignment vertical="center"/>
    </xf>
    <xf numFmtId="9" fontId="0" fillId="0" borderId="0" applyFont="0" applyFill="0" applyBorder="0" applyAlignment="0" applyProtection="0"/>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0" borderId="3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2" applyNumberFormat="0" applyFill="0" applyAlignment="0" applyProtection="0">
      <alignment vertical="center"/>
    </xf>
    <xf numFmtId="0" fontId="19" fillId="0" borderId="32" applyNumberFormat="0" applyFill="0" applyAlignment="0" applyProtection="0">
      <alignment vertical="center"/>
    </xf>
    <xf numFmtId="0" fontId="20" fillId="0" borderId="33" applyNumberFormat="0" applyFill="0" applyAlignment="0" applyProtection="0">
      <alignment vertical="center"/>
    </xf>
    <xf numFmtId="0" fontId="20" fillId="0" borderId="0" applyNumberFormat="0" applyFill="0" applyBorder="0" applyAlignment="0" applyProtection="0">
      <alignment vertical="center"/>
    </xf>
    <xf numFmtId="0" fontId="21" fillId="11" borderId="34" applyNumberFormat="0" applyAlignment="0" applyProtection="0">
      <alignment vertical="center"/>
    </xf>
    <xf numFmtId="0" fontId="22" fillId="12" borderId="35" applyNumberFormat="0" applyAlignment="0" applyProtection="0">
      <alignment vertical="center"/>
    </xf>
    <xf numFmtId="0" fontId="23" fillId="12" borderId="34" applyNumberFormat="0" applyAlignment="0" applyProtection="0">
      <alignment vertical="center"/>
    </xf>
    <xf numFmtId="0" fontId="24" fillId="13" borderId="36" applyNumberFormat="0" applyAlignment="0" applyProtection="0">
      <alignment vertical="center"/>
    </xf>
    <xf numFmtId="0" fontId="25" fillId="0" borderId="37" applyNumberFormat="0" applyFill="0" applyAlignment="0" applyProtection="0">
      <alignment vertical="center"/>
    </xf>
    <xf numFmtId="0" fontId="26" fillId="0" borderId="38" applyNumberFormat="0" applyFill="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0" fillId="40" borderId="0" applyNumberFormat="0" applyBorder="0" applyAlignment="0" applyProtection="0">
      <alignment vertical="center"/>
    </xf>
    <xf numFmtId="0" fontId="2" fillId="0" borderId="0"/>
  </cellStyleXfs>
  <cellXfs count="92">
    <xf numFmtId="0" fontId="0" fillId="0" borderId="0" xfId="0"/>
    <xf numFmtId="0" fontId="1" fillId="2" borderId="0" xfId="49" applyFont="1" applyFill="1"/>
    <xf numFmtId="0" fontId="2" fillId="2" borderId="0" xfId="49" applyFill="1"/>
    <xf numFmtId="0" fontId="2" fillId="2" borderId="0" xfId="49" applyFill="1" applyAlignment="1">
      <alignment vertical="center"/>
    </xf>
    <xf numFmtId="0" fontId="2" fillId="3" borderId="0" xfId="49" applyFill="1"/>
    <xf numFmtId="0" fontId="2" fillId="3" borderId="0" xfId="49" applyFill="1" applyAlignment="1">
      <alignment vertical="center"/>
    </xf>
    <xf numFmtId="0" fontId="2" fillId="3" borderId="1" xfId="49" applyFill="1" applyBorder="1"/>
    <xf numFmtId="0" fontId="2" fillId="3" borderId="1" xfId="49" applyFill="1" applyBorder="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3" borderId="0" xfId="0" applyFont="1" applyFill="1" applyAlignment="1">
      <alignment horizontal="left" vertical="center" wrapText="1"/>
    </xf>
    <xf numFmtId="0" fontId="8" fillId="3" borderId="0" xfId="0" applyFont="1" applyFill="1" applyAlignment="1">
      <alignment vertical="center"/>
    </xf>
    <xf numFmtId="0" fontId="1" fillId="3" borderId="0" xfId="49" applyFont="1" applyFill="1"/>
    <xf numFmtId="0" fontId="9" fillId="4" borderId="2" xfId="0" applyFont="1" applyFill="1" applyBorder="1" applyAlignment="1">
      <alignment horizontal="left" vertical="center"/>
    </xf>
    <xf numFmtId="0" fontId="9" fillId="4" borderId="3" xfId="0" applyFont="1" applyFill="1" applyBorder="1" applyAlignment="1">
      <alignment horizontal="center" vertical="center"/>
    </xf>
    <xf numFmtId="0" fontId="9" fillId="4" borderId="4" xfId="0" applyFont="1" applyFill="1" applyBorder="1" applyAlignment="1">
      <alignment vertical="center"/>
    </xf>
    <xf numFmtId="0" fontId="9" fillId="4" borderId="5" xfId="0" applyFont="1" applyFill="1" applyBorder="1" applyAlignment="1">
      <alignment horizontal="left" vertical="center"/>
    </xf>
    <xf numFmtId="0" fontId="9" fillId="4" borderId="6" xfId="0" applyFont="1" applyFill="1" applyBorder="1" applyAlignment="1">
      <alignment horizontal="center" vertical="center"/>
    </xf>
    <xf numFmtId="0" fontId="9" fillId="4" borderId="7" xfId="0" applyFont="1" applyFill="1" applyBorder="1" applyAlignment="1">
      <alignment vertical="center"/>
    </xf>
    <xf numFmtId="2" fontId="6" fillId="5" borderId="5" xfId="0" applyNumberFormat="1" applyFont="1" applyFill="1" applyBorder="1" applyAlignment="1">
      <alignment vertical="center" wrapText="1"/>
    </xf>
    <xf numFmtId="176" fontId="6" fillId="6" borderId="8" xfId="1" applyNumberFormat="1" applyFont="1" applyFill="1" applyBorder="1" applyAlignment="1" applyProtection="1">
      <alignment vertical="center"/>
    </xf>
    <xf numFmtId="176" fontId="6" fillId="0" borderId="8" xfId="1" applyNumberFormat="1" applyFont="1" applyFill="1" applyBorder="1" applyAlignment="1" applyProtection="1">
      <alignment vertical="center"/>
    </xf>
    <xf numFmtId="177" fontId="6" fillId="0" borderId="8" xfId="3" applyNumberFormat="1" applyFont="1" applyFill="1" applyBorder="1" applyAlignment="1" applyProtection="1">
      <alignment horizontal="center" vertical="center"/>
    </xf>
    <xf numFmtId="2" fontId="6" fillId="7" borderId="9" xfId="0" applyNumberFormat="1" applyFont="1" applyFill="1" applyBorder="1" applyAlignment="1">
      <alignment horizontal="center" vertical="center"/>
    </xf>
    <xf numFmtId="2" fontId="6" fillId="5" borderId="10" xfId="0" applyNumberFormat="1" applyFont="1" applyFill="1" applyBorder="1" applyAlignment="1">
      <alignment vertical="center" wrapText="1"/>
    </xf>
    <xf numFmtId="176" fontId="6" fillId="6" borderId="11" xfId="1" applyNumberFormat="1" applyFont="1" applyFill="1" applyBorder="1" applyAlignment="1" applyProtection="1">
      <alignment vertical="center"/>
    </xf>
    <xf numFmtId="176" fontId="6" fillId="0" borderId="11" xfId="1" applyNumberFormat="1" applyFont="1" applyFill="1" applyBorder="1" applyAlignment="1" applyProtection="1">
      <alignment vertical="center"/>
    </xf>
    <xf numFmtId="177" fontId="6" fillId="0" borderId="11" xfId="3" applyNumberFormat="1" applyFont="1" applyFill="1" applyBorder="1" applyAlignment="1" applyProtection="1">
      <alignment horizontal="center" vertical="center"/>
    </xf>
    <xf numFmtId="2" fontId="6" fillId="7" borderId="12" xfId="0" applyNumberFormat="1" applyFont="1" applyFill="1" applyBorder="1" applyAlignment="1">
      <alignment horizontal="center" vertical="center"/>
    </xf>
    <xf numFmtId="2" fontId="7" fillId="0" borderId="13" xfId="0" applyNumberFormat="1" applyFont="1" applyBorder="1" applyAlignment="1">
      <alignment vertical="center" wrapText="1"/>
    </xf>
    <xf numFmtId="176" fontId="7" fillId="8" borderId="14" xfId="1" applyNumberFormat="1" applyFont="1" applyFill="1" applyBorder="1" applyAlignment="1" applyProtection="1">
      <alignment vertical="center"/>
    </xf>
    <xf numFmtId="176" fontId="7" fillId="0" borderId="14" xfId="1" applyNumberFormat="1" applyFont="1" applyBorder="1" applyAlignment="1" applyProtection="1">
      <alignment vertical="center"/>
    </xf>
    <xf numFmtId="176" fontId="7" fillId="0" borderId="14" xfId="1" applyNumberFormat="1" applyFont="1" applyFill="1" applyBorder="1" applyAlignment="1" applyProtection="1">
      <alignment vertical="center"/>
    </xf>
    <xf numFmtId="43" fontId="7" fillId="8" borderId="14" xfId="1" applyFont="1" applyFill="1" applyBorder="1" applyAlignment="1" applyProtection="1">
      <alignment vertical="center"/>
    </xf>
    <xf numFmtId="2" fontId="7" fillId="0" borderId="15" xfId="0" applyNumberFormat="1" applyFont="1" applyBorder="1" applyAlignment="1">
      <alignment vertical="center" wrapText="1"/>
    </xf>
    <xf numFmtId="2" fontId="7" fillId="0" borderId="16" xfId="0" applyNumberFormat="1" applyFont="1" applyBorder="1" applyAlignment="1">
      <alignment vertical="center" wrapText="1"/>
    </xf>
    <xf numFmtId="176" fontId="7" fillId="8" borderId="17" xfId="1" applyNumberFormat="1" applyFont="1" applyFill="1" applyBorder="1" applyAlignment="1" applyProtection="1">
      <alignment vertical="center"/>
    </xf>
    <xf numFmtId="176" fontId="7" fillId="0" borderId="17" xfId="1" applyNumberFormat="1" applyFont="1" applyBorder="1" applyAlignment="1" applyProtection="1">
      <alignment vertical="center"/>
    </xf>
    <xf numFmtId="176" fontId="7" fillId="0" borderId="17" xfId="1" applyNumberFormat="1" applyFont="1" applyFill="1" applyBorder="1" applyAlignment="1" applyProtection="1">
      <alignment vertical="center"/>
    </xf>
    <xf numFmtId="43" fontId="7" fillId="8" borderId="17" xfId="1" applyFont="1" applyFill="1" applyBorder="1" applyAlignment="1" applyProtection="1">
      <alignment vertical="center"/>
    </xf>
    <xf numFmtId="2" fontId="7" fillId="0" borderId="18" xfId="0" applyNumberFormat="1" applyFont="1" applyBorder="1" applyAlignment="1">
      <alignment vertical="center" wrapText="1"/>
    </xf>
    <xf numFmtId="2" fontId="7" fillId="0" borderId="19" xfId="0" applyNumberFormat="1" applyFont="1" applyBorder="1" applyAlignment="1">
      <alignment vertical="center" wrapText="1"/>
    </xf>
    <xf numFmtId="176" fontId="7" fillId="8" borderId="20" xfId="1" applyNumberFormat="1" applyFont="1" applyFill="1" applyBorder="1" applyAlignment="1" applyProtection="1">
      <alignment vertical="center"/>
    </xf>
    <xf numFmtId="176" fontId="7" fillId="0" borderId="20" xfId="1" applyNumberFormat="1" applyFont="1" applyBorder="1" applyAlignment="1" applyProtection="1">
      <alignment vertical="center"/>
    </xf>
    <xf numFmtId="43" fontId="7" fillId="8" borderId="20" xfId="1" applyFont="1" applyFill="1" applyBorder="1" applyAlignment="1" applyProtection="1">
      <alignment vertical="center"/>
    </xf>
    <xf numFmtId="2" fontId="7" fillId="0" borderId="21" xfId="0" applyNumberFormat="1" applyFont="1" applyBorder="1" applyAlignment="1">
      <alignment vertical="center" wrapText="1"/>
    </xf>
    <xf numFmtId="2" fontId="7" fillId="0" borderId="22" xfId="0" applyNumberFormat="1" applyFont="1" applyBorder="1" applyAlignment="1">
      <alignment vertical="center" wrapText="1"/>
    </xf>
    <xf numFmtId="176" fontId="7" fillId="8" borderId="23" xfId="1" applyNumberFormat="1" applyFont="1" applyFill="1" applyBorder="1" applyAlignment="1" applyProtection="1">
      <alignment vertical="center"/>
    </xf>
    <xf numFmtId="176" fontId="7" fillId="0" borderId="23" xfId="1" applyNumberFormat="1" applyFont="1" applyBorder="1" applyAlignment="1" applyProtection="1">
      <alignment vertical="center"/>
    </xf>
    <xf numFmtId="176" fontId="7" fillId="0" borderId="23" xfId="1" applyNumberFormat="1" applyFont="1" applyFill="1" applyBorder="1" applyAlignment="1" applyProtection="1">
      <alignment vertical="center"/>
    </xf>
    <xf numFmtId="43" fontId="7" fillId="8" borderId="23" xfId="1" applyFont="1" applyFill="1" applyBorder="1" applyAlignment="1" applyProtection="1">
      <alignment vertical="center"/>
    </xf>
    <xf numFmtId="2" fontId="7" fillId="0" borderId="24" xfId="0" applyNumberFormat="1" applyFont="1" applyBorder="1" applyAlignment="1">
      <alignment vertical="center" wrapText="1"/>
    </xf>
    <xf numFmtId="2" fontId="6" fillId="0" borderId="25" xfId="0" applyNumberFormat="1" applyFont="1" applyBorder="1" applyAlignment="1">
      <alignment vertical="center" wrapText="1"/>
    </xf>
    <xf numFmtId="176" fontId="7" fillId="8" borderId="6" xfId="1" applyNumberFormat="1" applyFont="1" applyFill="1" applyBorder="1" applyAlignment="1" applyProtection="1">
      <alignment horizontal="center" vertical="center"/>
    </xf>
    <xf numFmtId="176" fontId="6" fillId="0" borderId="6" xfId="1" applyNumberFormat="1" applyFont="1" applyFill="1" applyBorder="1" applyAlignment="1" applyProtection="1">
      <alignment vertical="center"/>
    </xf>
    <xf numFmtId="177" fontId="6" fillId="0" borderId="6" xfId="3" applyNumberFormat="1" applyFont="1" applyFill="1" applyBorder="1" applyAlignment="1" applyProtection="1">
      <alignment vertical="center"/>
    </xf>
    <xf numFmtId="43" fontId="6" fillId="0" borderId="26" xfId="1" applyFont="1" applyFill="1" applyBorder="1" applyAlignment="1" applyProtection="1">
      <alignment vertical="center"/>
    </xf>
    <xf numFmtId="2" fontId="6" fillId="0" borderId="27" xfId="0" applyNumberFormat="1" applyFont="1" applyBorder="1" applyAlignment="1">
      <alignment vertical="center" wrapText="1"/>
    </xf>
    <xf numFmtId="176" fontId="7" fillId="8" borderId="11" xfId="1" applyNumberFormat="1" applyFont="1" applyFill="1" applyBorder="1" applyAlignment="1" applyProtection="1">
      <alignment horizontal="center" vertical="center"/>
    </xf>
    <xf numFmtId="177" fontId="6" fillId="0" borderId="11" xfId="3" applyNumberFormat="1" applyFont="1" applyFill="1" applyBorder="1" applyAlignment="1" applyProtection="1">
      <alignment vertical="center"/>
    </xf>
    <xf numFmtId="43" fontId="6" fillId="0" borderId="12" xfId="1" applyFont="1" applyFill="1" applyBorder="1" applyAlignment="1" applyProtection="1">
      <alignment vertical="center"/>
    </xf>
    <xf numFmtId="0" fontId="1" fillId="3" borderId="0" xfId="49" applyFont="1" applyFill="1" applyAlignment="1">
      <alignment vertical="center" wrapText="1"/>
    </xf>
    <xf numFmtId="176" fontId="1" fillId="3" borderId="0" xfId="49" applyNumberFormat="1" applyFont="1" applyFill="1" applyAlignment="1">
      <alignment vertical="center"/>
    </xf>
    <xf numFmtId="0" fontId="1" fillId="3" borderId="0" xfId="49" applyFont="1" applyFill="1" applyAlignment="1">
      <alignment vertical="center"/>
    </xf>
    <xf numFmtId="2" fontId="6" fillId="5" borderId="28" xfId="0" applyNumberFormat="1" applyFont="1" applyFill="1" applyBorder="1" applyAlignment="1">
      <alignment vertical="center" wrapText="1"/>
    </xf>
    <xf numFmtId="2" fontId="6" fillId="5" borderId="27" xfId="0" applyNumberFormat="1" applyFont="1" applyFill="1" applyBorder="1" applyAlignment="1">
      <alignment vertical="center" wrapText="1"/>
    </xf>
    <xf numFmtId="2" fontId="6" fillId="7" borderId="26" xfId="0" applyNumberFormat="1" applyFont="1" applyFill="1" applyBorder="1" applyAlignment="1">
      <alignment horizontal="center" vertical="center"/>
    </xf>
    <xf numFmtId="0" fontId="7" fillId="0" borderId="20" xfId="49" applyFont="1" applyFill="1" applyBorder="1"/>
    <xf numFmtId="2" fontId="7" fillId="0" borderId="20" xfId="0" applyNumberFormat="1" applyFont="1" applyBorder="1" applyAlignment="1">
      <alignment vertical="center" wrapText="1"/>
    </xf>
    <xf numFmtId="2" fontId="7" fillId="0" borderId="29" xfId="0" applyNumberFormat="1" applyFont="1" applyBorder="1" applyAlignment="1">
      <alignment vertical="center" wrapText="1"/>
    </xf>
    <xf numFmtId="176" fontId="7" fillId="8" borderId="3" xfId="1" applyNumberFormat="1" applyFont="1" applyFill="1" applyBorder="1" applyAlignment="1" applyProtection="1">
      <alignment vertical="center"/>
    </xf>
    <xf numFmtId="176" fontId="7" fillId="0" borderId="3" xfId="1" applyNumberFormat="1" applyFont="1" applyBorder="1" applyAlignment="1" applyProtection="1">
      <alignment vertical="center"/>
    </xf>
    <xf numFmtId="176" fontId="7" fillId="0" borderId="3" xfId="1" applyNumberFormat="1" applyFont="1" applyFill="1" applyBorder="1" applyAlignment="1" applyProtection="1">
      <alignment vertical="center"/>
    </xf>
    <xf numFmtId="43" fontId="7" fillId="8" borderId="3" xfId="1" applyFont="1" applyFill="1" applyBorder="1" applyAlignment="1" applyProtection="1">
      <alignment vertical="center"/>
    </xf>
    <xf numFmtId="2" fontId="7" fillId="0" borderId="30" xfId="0" applyNumberFormat="1" applyFont="1" applyBorder="1" applyAlignment="1">
      <alignment vertical="center" wrapText="1"/>
    </xf>
    <xf numFmtId="176" fontId="7" fillId="9" borderId="20" xfId="1" applyNumberFormat="1" applyFont="1" applyFill="1" applyBorder="1" applyAlignment="1" applyProtection="1">
      <alignment vertical="center"/>
    </xf>
    <xf numFmtId="176" fontId="7" fillId="0" borderId="20" xfId="1" applyNumberFormat="1" applyFont="1" applyFill="1" applyBorder="1" applyAlignment="1" applyProtection="1">
      <alignment vertical="center"/>
    </xf>
    <xf numFmtId="44" fontId="10" fillId="0" borderId="0" xfId="0" applyNumberFormat="1" applyFont="1" applyAlignment="1">
      <alignment horizontal="left" vertical="center"/>
    </xf>
    <xf numFmtId="2" fontId="7" fillId="0" borderId="24" xfId="0" applyNumberFormat="1" applyFont="1" applyBorder="1" applyAlignment="1">
      <alignment vertical="center"/>
    </xf>
    <xf numFmtId="2" fontId="11" fillId="0" borderId="0" xfId="0" applyNumberFormat="1" applyFont="1" applyAlignment="1">
      <alignment vertical="center"/>
    </xf>
    <xf numFmtId="176" fontId="6" fillId="0" borderId="0" xfId="1" applyNumberFormat="1" applyFont="1" applyFill="1" applyBorder="1" applyAlignment="1" applyProtection="1">
      <alignment vertical="center"/>
    </xf>
    <xf numFmtId="177" fontId="6" fillId="0" borderId="0" xfId="3" applyNumberFormat="1" applyFont="1" applyFill="1" applyBorder="1" applyAlignment="1" applyProtection="1">
      <alignment vertical="center"/>
    </xf>
    <xf numFmtId="43" fontId="6" fillId="0" borderId="0" xfId="1" applyFont="1" applyFill="1" applyBorder="1" applyAlignment="1" applyProtection="1">
      <alignment vertical="center" wrapText="1"/>
    </xf>
    <xf numFmtId="176" fontId="6" fillId="0" borderId="23" xfId="1" applyNumberFormat="1" applyFont="1" applyBorder="1" applyAlignment="1" applyProtection="1">
      <alignment vertical="center"/>
    </xf>
    <xf numFmtId="176" fontId="7" fillId="0" borderId="11" xfId="1" applyNumberFormat="1" applyFont="1" applyFill="1" applyBorder="1" applyAlignment="1" applyProtection="1">
      <alignment vertical="center"/>
    </xf>
    <xf numFmtId="0" fontId="2" fillId="3" borderId="0" xfId="49" applyFill="1" applyAlignment="1">
      <alignment horizontal="center"/>
    </xf>
    <xf numFmtId="0" fontId="2" fillId="0" borderId="0" xfId="49" applyAlignment="1">
      <alignment horizontal="center"/>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s>
  <dxfs count="2">
    <dxf>
      <fill>
        <patternFill patternType="solid">
          <bgColor rgb="FF92D050"/>
        </patternFill>
      </fill>
    </dxf>
    <dxf>
      <fill>
        <patternFill patternType="solid">
          <bgColor rgb="FFFFFF00"/>
        </patternFill>
      </fill>
    </dxf>
  </dxfs>
  <tableStyles count="0" defaultTableStyle="TableStyleMedium9" defaultPivotStyle="PivotStyleLight16"/>
  <colors>
    <mruColors>
      <color rgb="004AA7B7"/>
      <color rgb="00464B4B"/>
      <color rgb="000072CE"/>
      <color rgb="00FFFFCC"/>
      <color rgb="00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3305735</xdr:colOff>
      <xdr:row>1</xdr:row>
      <xdr:rowOff>4067</xdr:rowOff>
    </xdr:from>
    <xdr:to>
      <xdr:col>8</xdr:col>
      <xdr:colOff>4709893</xdr:colOff>
      <xdr:row>6</xdr:row>
      <xdr:rowOff>68596</xdr:rowOff>
    </xdr:to>
    <xdr:pic>
      <xdr:nvPicPr>
        <xdr:cNvPr id="2" name="Picture 1"/>
        <xdr:cNvPicPr>
          <a:picLocks noChangeAspect="1"/>
        </xdr:cNvPicPr>
      </xdr:nvPicPr>
      <xdr:blipFill>
        <a:blip r:embed="rId1"/>
        <a:stretch>
          <a:fillRect/>
        </a:stretch>
      </xdr:blipFill>
      <xdr:spPr>
        <a:xfrm>
          <a:off x="12731115" y="133350"/>
          <a:ext cx="1404620" cy="7124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799981688894314"/>
  </sheetPr>
  <dimension ref="B2:J123"/>
  <sheetViews>
    <sheetView showGridLines="0" tabSelected="1" zoomScale="85" zoomScaleNormal="85" workbookViewId="0">
      <pane xSplit="3" ySplit="20" topLeftCell="D92" activePane="bottomRight" state="frozen"/>
      <selection/>
      <selection pane="topRight"/>
      <selection pane="bottomLeft"/>
      <selection pane="bottomRight" activeCell="D14" sqref="D14:I15"/>
    </sheetView>
  </sheetViews>
  <sheetFormatPr defaultColWidth="4.11111111111111" defaultRowHeight="10.2"/>
  <cols>
    <col min="1" max="3" width="4.11111111111111" style="2"/>
    <col min="4" max="4" width="60.2222222222222" style="3" customWidth="1"/>
    <col min="5" max="5" width="15.4444444444444" style="3" customWidth="1"/>
    <col min="6" max="6" width="16.6666666666667" style="3" customWidth="1"/>
    <col min="7" max="7" width="16.4444444444444" style="3" customWidth="1"/>
    <col min="8" max="8" width="16.3333333333333" style="3" customWidth="1"/>
    <col min="9" max="9" width="76.3333333333333" style="3" customWidth="1"/>
    <col min="10" max="10" width="8.44444444444444" style="2" customWidth="1"/>
    <col min="11" max="16384" width="4.11111111111111" style="2"/>
  </cols>
  <sheetData>
    <row r="2" spans="2:10">
      <c r="B2" s="4"/>
      <c r="C2" s="4"/>
      <c r="D2" s="5"/>
      <c r="E2" s="5"/>
      <c r="F2" s="5"/>
      <c r="G2" s="5"/>
      <c r="H2" s="5"/>
      <c r="I2" s="5"/>
      <c r="J2" s="4"/>
    </row>
    <row r="3" spans="2:10">
      <c r="B3" s="4"/>
      <c r="C3" s="4"/>
      <c r="D3" s="5"/>
      <c r="E3" s="5"/>
      <c r="F3" s="5"/>
      <c r="G3" s="5"/>
      <c r="H3" s="5"/>
      <c r="I3" s="5"/>
      <c r="J3" s="4"/>
    </row>
    <row r="4" spans="2:10">
      <c r="B4" s="4"/>
      <c r="C4" s="4"/>
      <c r="D4" s="5"/>
      <c r="E4" s="5"/>
      <c r="F4" s="5"/>
      <c r="G4" s="5"/>
      <c r="H4" s="5"/>
      <c r="I4" s="5"/>
      <c r="J4" s="4"/>
    </row>
    <row r="5" spans="2:10">
      <c r="B5" s="4"/>
      <c r="C5" s="4"/>
      <c r="D5" s="5"/>
      <c r="E5" s="5"/>
      <c r="F5" s="5"/>
      <c r="G5" s="5"/>
      <c r="H5" s="5"/>
      <c r="I5" s="5"/>
      <c r="J5" s="4"/>
    </row>
    <row r="6" spans="2:10">
      <c r="B6" s="4"/>
      <c r="C6" s="4"/>
      <c r="D6" s="5"/>
      <c r="E6" s="5"/>
      <c r="F6" s="5"/>
      <c r="G6" s="5"/>
      <c r="H6" s="5"/>
      <c r="I6" s="5"/>
      <c r="J6" s="4"/>
    </row>
    <row r="7" spans="2:10">
      <c r="B7" s="4"/>
      <c r="C7" s="4"/>
      <c r="D7" s="5"/>
      <c r="E7" s="5"/>
      <c r="F7" s="5"/>
      <c r="G7" s="5"/>
      <c r="H7" s="5"/>
      <c r="I7" s="5"/>
      <c r="J7" s="4"/>
    </row>
    <row r="8" spans="2:10">
      <c r="B8" s="4"/>
      <c r="C8" s="6"/>
      <c r="D8" s="7"/>
      <c r="E8" s="7"/>
      <c r="F8" s="7"/>
      <c r="G8" s="7"/>
      <c r="H8" s="7"/>
      <c r="I8" s="7"/>
      <c r="J8" s="6"/>
    </row>
    <row r="9" ht="17.4" spans="2:10">
      <c r="B9" s="4"/>
      <c r="C9" s="4"/>
      <c r="D9" s="8" t="s">
        <v>0</v>
      </c>
      <c r="E9" s="9"/>
      <c r="F9" s="9"/>
      <c r="G9" s="5"/>
      <c r="H9" s="5"/>
      <c r="I9" s="5"/>
      <c r="J9" s="4"/>
    </row>
    <row r="10" ht="13.8" spans="2:10">
      <c r="B10" s="4"/>
      <c r="C10" s="4"/>
      <c r="D10" s="10"/>
      <c r="E10" s="9"/>
      <c r="F10" s="9"/>
      <c r="G10" s="5"/>
      <c r="H10" s="5"/>
      <c r="I10" s="5"/>
      <c r="J10" s="4"/>
    </row>
    <row r="11" ht="13.8" spans="2:10">
      <c r="B11" s="4"/>
      <c r="C11" s="4"/>
      <c r="D11" s="11" t="s">
        <v>1</v>
      </c>
      <c r="E11" s="12"/>
      <c r="F11" s="12"/>
      <c r="G11" s="5"/>
      <c r="H11" s="5"/>
      <c r="I11" s="5"/>
      <c r="J11" s="4"/>
    </row>
    <row r="12" ht="13.8" spans="2:10">
      <c r="B12" s="4"/>
      <c r="C12" s="4"/>
      <c r="D12" s="13" t="s">
        <v>2</v>
      </c>
      <c r="E12" s="14"/>
      <c r="F12" s="14"/>
      <c r="G12" s="5"/>
      <c r="H12" s="5"/>
      <c r="I12" s="5"/>
      <c r="J12" s="4"/>
    </row>
    <row r="13" ht="13.8" spans="2:10">
      <c r="B13" s="4"/>
      <c r="C13" s="4"/>
      <c r="D13" s="13" t="s">
        <v>3</v>
      </c>
      <c r="E13" s="14"/>
      <c r="F13" s="14"/>
      <c r="G13" s="5"/>
      <c r="H13" s="5"/>
      <c r="I13" s="5"/>
      <c r="J13" s="4"/>
    </row>
    <row r="14" ht="13.8" customHeight="1" spans="2:10">
      <c r="B14" s="4"/>
      <c r="C14" s="4"/>
      <c r="D14" s="15" t="s">
        <v>4</v>
      </c>
      <c r="E14" s="15"/>
      <c r="F14" s="15"/>
      <c r="G14" s="15"/>
      <c r="H14" s="15"/>
      <c r="I14" s="15"/>
      <c r="J14" s="4"/>
    </row>
    <row r="15" ht="13.8" customHeight="1" spans="2:10">
      <c r="B15" s="4"/>
      <c r="C15" s="4"/>
      <c r="D15" s="15"/>
      <c r="E15" s="15"/>
      <c r="F15" s="15"/>
      <c r="G15" s="15"/>
      <c r="H15" s="15"/>
      <c r="I15" s="15"/>
      <c r="J15" s="4"/>
    </row>
    <row r="16" ht="13.8" spans="2:10">
      <c r="B16" s="4"/>
      <c r="C16" s="4"/>
      <c r="D16" s="13" t="s">
        <v>5</v>
      </c>
      <c r="E16" s="14"/>
      <c r="F16" s="14"/>
      <c r="G16" s="5"/>
      <c r="H16" s="5"/>
      <c r="I16" s="5"/>
      <c r="J16" s="4"/>
    </row>
    <row r="17" ht="13.8" spans="2:10">
      <c r="B17" s="4"/>
      <c r="C17" s="4"/>
      <c r="D17" s="16" t="s">
        <v>6</v>
      </c>
      <c r="E17" s="14"/>
      <c r="F17" s="14"/>
      <c r="G17" s="5"/>
      <c r="H17" s="5"/>
      <c r="I17" s="5"/>
      <c r="J17" s="4"/>
    </row>
    <row r="18" ht="13.8" spans="2:10">
      <c r="B18" s="4"/>
      <c r="C18" s="4"/>
      <c r="D18" s="16"/>
      <c r="E18" s="14"/>
      <c r="F18" s="14"/>
      <c r="G18" s="5"/>
      <c r="H18" s="5"/>
      <c r="I18" s="5"/>
      <c r="J18" s="4"/>
    </row>
    <row r="19" s="1" customFormat="1" ht="9" customHeight="1" spans="2:10">
      <c r="B19" s="17"/>
      <c r="C19" s="17"/>
      <c r="D19" s="18" t="s">
        <v>7</v>
      </c>
      <c r="E19" s="19" t="s">
        <v>8</v>
      </c>
      <c r="F19" s="19" t="s">
        <v>9</v>
      </c>
      <c r="G19" s="19" t="s">
        <v>10</v>
      </c>
      <c r="H19" s="19" t="s">
        <v>11</v>
      </c>
      <c r="I19" s="20" t="s">
        <v>12</v>
      </c>
      <c r="J19" s="17"/>
    </row>
    <row r="20" s="1" customFormat="1" ht="9" customHeight="1" spans="2:10">
      <c r="B20" s="17"/>
      <c r="C20" s="17"/>
      <c r="D20" s="21"/>
      <c r="E20" s="22"/>
      <c r="F20" s="22"/>
      <c r="G20" s="22"/>
      <c r="H20" s="22"/>
      <c r="I20" s="23"/>
      <c r="J20" s="17"/>
    </row>
    <row r="21" s="1" customFormat="1" ht="9.6" customHeight="1" spans="2:10">
      <c r="B21" s="17"/>
      <c r="C21" s="17"/>
      <c r="D21" s="24" t="s">
        <v>13</v>
      </c>
      <c r="E21" s="25">
        <v>69856</v>
      </c>
      <c r="F21" s="25">
        <v>70433.82</v>
      </c>
      <c r="G21" s="26">
        <f>F21-E21</f>
        <v>577.820000000007</v>
      </c>
      <c r="H21" s="27">
        <f>G21/E21</f>
        <v>0.00827158726523143</v>
      </c>
      <c r="I21" s="28"/>
      <c r="J21" s="17"/>
    </row>
    <row r="22" s="1" customFormat="1" ht="9" customHeight="1" spans="2:10">
      <c r="B22" s="17"/>
      <c r="C22" s="17"/>
      <c r="D22" s="29"/>
      <c r="E22" s="30"/>
      <c r="F22" s="30"/>
      <c r="G22" s="31"/>
      <c r="H22" s="32"/>
      <c r="I22" s="33"/>
      <c r="J22" s="17"/>
    </row>
    <row r="23" s="1" customFormat="1" ht="13.8" spans="2:10">
      <c r="B23" s="17"/>
      <c r="C23" s="17"/>
      <c r="D23" s="34"/>
      <c r="E23" s="35"/>
      <c r="F23" s="36"/>
      <c r="G23" s="37">
        <f>F23-E23</f>
        <v>0</v>
      </c>
      <c r="H23" s="38"/>
      <c r="I23" s="39"/>
      <c r="J23" s="17"/>
    </row>
    <row r="24" s="1" customFormat="1" ht="13.8" spans="2:10">
      <c r="B24" s="17"/>
      <c r="C24" s="17"/>
      <c r="D24" s="40"/>
      <c r="E24" s="41"/>
      <c r="F24" s="42"/>
      <c r="G24" s="43">
        <f t="shared" ref="G24:G27" si="0">F24-E24</f>
        <v>0</v>
      </c>
      <c r="H24" s="44"/>
      <c r="I24" s="45"/>
      <c r="J24" s="17"/>
    </row>
    <row r="25" s="1" customFormat="1" ht="13.8" spans="2:10">
      <c r="B25" s="17"/>
      <c r="C25" s="17"/>
      <c r="D25" s="40"/>
      <c r="E25" s="41"/>
      <c r="F25" s="42"/>
      <c r="G25" s="43">
        <f t="shared" si="0"/>
        <v>0</v>
      </c>
      <c r="H25" s="44"/>
      <c r="I25" s="45"/>
      <c r="J25" s="17"/>
    </row>
    <row r="26" s="1" customFormat="1" ht="13.8" spans="2:10">
      <c r="B26" s="17"/>
      <c r="C26" s="17"/>
      <c r="D26" s="46"/>
      <c r="E26" s="47"/>
      <c r="F26" s="48"/>
      <c r="G26" s="43">
        <f t="shared" si="0"/>
        <v>0</v>
      </c>
      <c r="H26" s="49"/>
      <c r="I26" s="50"/>
      <c r="J26" s="17"/>
    </row>
    <row r="27" s="1" customFormat="1" ht="14.55" spans="2:10">
      <c r="B27" s="17"/>
      <c r="C27" s="17"/>
      <c r="D27" s="51"/>
      <c r="E27" s="52"/>
      <c r="F27" s="53"/>
      <c r="G27" s="54">
        <f t="shared" si="0"/>
        <v>0</v>
      </c>
      <c r="H27" s="55"/>
      <c r="I27" s="56"/>
      <c r="J27" s="17"/>
    </row>
    <row r="28" s="1" customFormat="1" ht="9.6" customHeight="1" spans="2:10">
      <c r="B28" s="17"/>
      <c r="C28" s="17"/>
      <c r="D28" s="57" t="s">
        <v>14</v>
      </c>
      <c r="E28" s="58"/>
      <c r="F28" s="58"/>
      <c r="G28" s="59">
        <f>G21-SUM(G23:G27)</f>
        <v>577.820000000007</v>
      </c>
      <c r="H28" s="60">
        <f>IF(G28=0,0,G28/E21)</f>
        <v>0.00827158726523143</v>
      </c>
      <c r="I28" s="61" t="str">
        <f>IF(OR(H28&gt;0.15,H28&lt;-0.15),"Further explanation needed","No further explanation needed")</f>
        <v>No further explanation needed</v>
      </c>
      <c r="J28" s="17"/>
    </row>
    <row r="29" s="1" customFormat="1" ht="9.6" customHeight="1" spans="2:10">
      <c r="B29" s="17"/>
      <c r="C29" s="17"/>
      <c r="D29" s="62"/>
      <c r="E29" s="63"/>
      <c r="F29" s="63"/>
      <c r="G29" s="31"/>
      <c r="H29" s="64"/>
      <c r="I29" s="65"/>
      <c r="J29" s="17"/>
    </row>
    <row r="30" s="1" customFormat="1" spans="2:10">
      <c r="B30" s="17"/>
      <c r="C30" s="17"/>
      <c r="D30" s="66"/>
      <c r="E30" s="67"/>
      <c r="F30" s="67"/>
      <c r="G30" s="67"/>
      <c r="H30" s="68"/>
      <c r="I30" s="68"/>
      <c r="J30" s="17"/>
    </row>
    <row r="31" s="1" customFormat="1" ht="10.95" spans="2:10">
      <c r="B31" s="17"/>
      <c r="C31" s="17"/>
      <c r="D31" s="66"/>
      <c r="E31" s="67"/>
      <c r="F31" s="67"/>
      <c r="G31" s="67"/>
      <c r="H31" s="68"/>
      <c r="I31" s="68"/>
      <c r="J31" s="17"/>
    </row>
    <row r="32" s="1" customFormat="1" spans="2:10">
      <c r="B32" s="17"/>
      <c r="C32" s="17"/>
      <c r="D32" s="69" t="s">
        <v>15</v>
      </c>
      <c r="E32" s="25">
        <v>10135</v>
      </c>
      <c r="F32" s="25">
        <v>26337.09</v>
      </c>
      <c r="G32" s="26">
        <f t="shared" ref="G32:G35" si="1">F32-E32</f>
        <v>16202.09</v>
      </c>
      <c r="H32" s="27">
        <f>G32/E32</f>
        <v>1.59862752836704</v>
      </c>
      <c r="I32" s="28"/>
      <c r="J32" s="17"/>
    </row>
    <row r="33" s="1" customFormat="1" ht="10.95" spans="2:10">
      <c r="B33" s="17"/>
      <c r="C33" s="17"/>
      <c r="D33" s="70"/>
      <c r="E33" s="30"/>
      <c r="F33" s="30"/>
      <c r="G33" s="31"/>
      <c r="H33" s="32"/>
      <c r="I33" s="71"/>
      <c r="J33" s="17"/>
    </row>
    <row r="34" s="1" customFormat="1" ht="13.8" spans="2:10">
      <c r="B34" s="17"/>
      <c r="C34" s="17"/>
      <c r="D34" s="34" t="s">
        <v>16</v>
      </c>
      <c r="E34" s="35">
        <v>1022.28</v>
      </c>
      <c r="F34" s="36">
        <v>1426.19</v>
      </c>
      <c r="G34" s="43">
        <f t="shared" si="1"/>
        <v>403.91</v>
      </c>
      <c r="H34" s="38"/>
      <c r="I34" s="72" t="s">
        <v>17</v>
      </c>
      <c r="J34" s="17"/>
    </row>
    <row r="35" s="1" customFormat="1" ht="13.8" spans="2:10">
      <c r="B35" s="17"/>
      <c r="C35" s="17"/>
      <c r="D35" s="46" t="s">
        <v>18</v>
      </c>
      <c r="E35" s="41">
        <v>660</v>
      </c>
      <c r="F35" s="42">
        <v>2371.53</v>
      </c>
      <c r="G35" s="43">
        <f t="shared" si="1"/>
        <v>1711.53</v>
      </c>
      <c r="H35" s="44"/>
      <c r="I35" s="72" t="s">
        <v>19</v>
      </c>
      <c r="J35" s="17"/>
    </row>
    <row r="36" s="1" customFormat="1" ht="13.8" spans="2:10">
      <c r="B36" s="17"/>
      <c r="C36" s="17"/>
      <c r="D36" s="46" t="s">
        <v>20</v>
      </c>
      <c r="E36" s="41">
        <v>3045</v>
      </c>
      <c r="F36" s="42">
        <v>0</v>
      </c>
      <c r="G36" s="43">
        <f t="shared" ref="G35:G42" si="2">F36-E36</f>
        <v>-3045</v>
      </c>
      <c r="H36" s="44"/>
      <c r="I36" s="73" t="s">
        <v>21</v>
      </c>
      <c r="J36" s="17"/>
    </row>
    <row r="37" s="1" customFormat="1" ht="13.8" spans="2:10">
      <c r="B37" s="17"/>
      <c r="C37" s="17"/>
      <c r="D37" s="46" t="s">
        <v>22</v>
      </c>
      <c r="E37" s="47">
        <v>900.92</v>
      </c>
      <c r="F37" s="48">
        <v>500</v>
      </c>
      <c r="G37" s="43">
        <f t="shared" si="2"/>
        <v>-400.92</v>
      </c>
      <c r="H37" s="49"/>
      <c r="I37" s="50" t="s">
        <v>23</v>
      </c>
      <c r="J37" s="17"/>
    </row>
    <row r="38" s="1" customFormat="1" ht="13.8" spans="2:10">
      <c r="B38" s="17"/>
      <c r="C38" s="17"/>
      <c r="D38" s="74" t="s">
        <v>24</v>
      </c>
      <c r="E38" s="75">
        <v>0</v>
      </c>
      <c r="F38" s="76">
        <v>938.93</v>
      </c>
      <c r="G38" s="77">
        <f t="shared" si="2"/>
        <v>938.93</v>
      </c>
      <c r="H38" s="78"/>
      <c r="I38" s="79" t="s">
        <v>25</v>
      </c>
      <c r="J38" s="17"/>
    </row>
    <row r="39" s="1" customFormat="1" ht="13.8" spans="2:10">
      <c r="B39" s="17"/>
      <c r="C39" s="17"/>
      <c r="D39" s="73" t="s">
        <v>26</v>
      </c>
      <c r="E39" s="80">
        <v>1460.95</v>
      </c>
      <c r="F39" s="48">
        <v>11817.18</v>
      </c>
      <c r="G39" s="81">
        <f t="shared" si="2"/>
        <v>10356.23</v>
      </c>
      <c r="H39" s="49"/>
      <c r="I39" s="73" t="s">
        <v>27</v>
      </c>
      <c r="J39" s="17"/>
    </row>
    <row r="40" s="1" customFormat="1" ht="13.8" spans="2:10">
      <c r="B40" s="17"/>
      <c r="C40" s="17"/>
      <c r="D40" s="73" t="s">
        <v>28</v>
      </c>
      <c r="E40" s="47">
        <v>0</v>
      </c>
      <c r="F40" s="48">
        <f>5114.63-200</f>
        <v>4914.63</v>
      </c>
      <c r="G40" s="81">
        <f t="shared" si="2"/>
        <v>4914.63</v>
      </c>
      <c r="H40" s="49"/>
      <c r="I40" s="73" t="s">
        <v>29</v>
      </c>
      <c r="J40" s="17"/>
    </row>
    <row r="41" s="1" customFormat="1" ht="13.8" spans="2:10">
      <c r="B41" s="17"/>
      <c r="C41" s="17"/>
      <c r="D41" s="73" t="s">
        <v>30</v>
      </c>
      <c r="E41" s="47">
        <v>0</v>
      </c>
      <c r="F41" s="48">
        <v>1730.91</v>
      </c>
      <c r="G41" s="81">
        <f t="shared" si="2"/>
        <v>1730.91</v>
      </c>
      <c r="H41" s="49"/>
      <c r="I41" s="73" t="s">
        <v>31</v>
      </c>
      <c r="J41" s="17"/>
    </row>
    <row r="42" s="1" customFormat="1" ht="13.8" spans="2:10">
      <c r="B42" s="17"/>
      <c r="C42" s="17"/>
      <c r="D42" s="73" t="s">
        <v>32</v>
      </c>
      <c r="E42" s="47">
        <v>125.48</v>
      </c>
      <c r="F42" s="48">
        <v>91.33</v>
      </c>
      <c r="G42" s="81">
        <f t="shared" si="2"/>
        <v>-34.15</v>
      </c>
      <c r="H42" s="49"/>
      <c r="I42" s="73" t="s">
        <v>33</v>
      </c>
      <c r="J42" s="17"/>
    </row>
    <row r="43" s="1" customFormat="1" ht="9" customHeight="1" spans="2:10">
      <c r="B43" s="17"/>
      <c r="C43" s="17"/>
      <c r="D43" s="57"/>
      <c r="E43" s="58"/>
      <c r="F43" s="58"/>
      <c r="G43" s="59">
        <f>G32-SUM(G34:G42)</f>
        <v>-373.98</v>
      </c>
      <c r="H43" s="60">
        <f>IF(G43=0,0,G43/E32)</f>
        <v>-0.0368998519980266</v>
      </c>
      <c r="I43" s="61" t="str">
        <f>IF(OR(H43&gt;0.15,H43&lt;-0.15),"Further explanation needed","No further explanation needed")</f>
        <v>No further explanation needed</v>
      </c>
      <c r="J43" s="17"/>
    </row>
    <row r="44" s="1" customFormat="1" ht="9" customHeight="1" spans="2:10">
      <c r="B44" s="17"/>
      <c r="C44" s="17"/>
      <c r="D44" s="62"/>
      <c r="E44" s="63"/>
      <c r="F44" s="63"/>
      <c r="G44" s="31"/>
      <c r="H44" s="64"/>
      <c r="I44" s="65"/>
      <c r="J44" s="17"/>
    </row>
    <row r="45" s="1" customFormat="1" spans="2:10">
      <c r="B45" s="17"/>
      <c r="C45" s="17"/>
      <c r="D45" s="66"/>
      <c r="E45" s="67"/>
      <c r="F45" s="67"/>
      <c r="G45" s="67"/>
      <c r="H45" s="68"/>
      <c r="I45" s="68"/>
      <c r="J45" s="17"/>
    </row>
    <row r="46" s="1" customFormat="1" ht="10.95" spans="2:10">
      <c r="B46" s="17"/>
      <c r="C46" s="17"/>
      <c r="D46" s="66"/>
      <c r="E46" s="67"/>
      <c r="F46" s="67"/>
      <c r="G46" s="67"/>
      <c r="H46" s="68"/>
      <c r="I46" s="68"/>
      <c r="J46" s="17"/>
    </row>
    <row r="47" s="1" customFormat="1" customHeight="1" spans="2:10">
      <c r="B47" s="17"/>
      <c r="C47" s="17"/>
      <c r="D47" s="69" t="s">
        <v>34</v>
      </c>
      <c r="E47" s="25">
        <v>34579</v>
      </c>
      <c r="F47" s="25">
        <v>42077.65</v>
      </c>
      <c r="G47" s="26">
        <f>F47-E47</f>
        <v>7498.65</v>
      </c>
      <c r="H47" s="27">
        <f>G47/E47</f>
        <v>0.216855606003644</v>
      </c>
      <c r="I47" s="28"/>
      <c r="J47" s="17"/>
    </row>
    <row r="48" s="1" customFormat="1" ht="10.8" customHeight="1" spans="2:10">
      <c r="B48" s="17"/>
      <c r="C48" s="17"/>
      <c r="D48" s="70"/>
      <c r="E48" s="30"/>
      <c r="F48" s="30"/>
      <c r="G48" s="31"/>
      <c r="H48" s="32"/>
      <c r="I48" s="33"/>
      <c r="J48" s="17"/>
    </row>
    <row r="49" s="1" customFormat="1" ht="13.8" spans="2:10">
      <c r="B49" s="17"/>
      <c r="C49" s="17"/>
      <c r="D49" s="34"/>
      <c r="E49" s="35"/>
      <c r="F49" s="36"/>
      <c r="G49" s="37">
        <v>2605</v>
      </c>
      <c r="H49" s="38"/>
      <c r="I49" s="39" t="s">
        <v>35</v>
      </c>
      <c r="J49" s="17"/>
    </row>
    <row r="50" s="1" customFormat="1" ht="13.8" spans="2:10">
      <c r="B50" s="17"/>
      <c r="C50" s="17"/>
      <c r="D50" s="46"/>
      <c r="E50" s="41"/>
      <c r="F50" s="42"/>
      <c r="G50" s="43">
        <v>548.62</v>
      </c>
      <c r="H50" s="44"/>
      <c r="I50" s="45" t="s">
        <v>36</v>
      </c>
      <c r="J50" s="17"/>
    </row>
    <row r="51" s="1" customFormat="1" ht="14.4" spans="2:10">
      <c r="B51" s="17"/>
      <c r="C51" s="17"/>
      <c r="D51" s="46"/>
      <c r="E51" s="41"/>
      <c r="F51" s="42"/>
      <c r="G51" s="43">
        <v>3240</v>
      </c>
      <c r="H51" s="44"/>
      <c r="I51" s="82" t="s">
        <v>37</v>
      </c>
      <c r="J51" s="17"/>
    </row>
    <row r="52" s="1" customFormat="1" ht="13.8" spans="2:10">
      <c r="B52" s="17"/>
      <c r="C52" s="17"/>
      <c r="D52" s="46"/>
      <c r="E52" s="47"/>
      <c r="F52" s="48"/>
      <c r="G52" s="43">
        <v>460.29</v>
      </c>
      <c r="H52" s="49"/>
      <c r="I52" s="50" t="s">
        <v>38</v>
      </c>
      <c r="J52" s="17"/>
    </row>
    <row r="53" s="1" customFormat="1" ht="14.55" spans="2:10">
      <c r="B53" s="17"/>
      <c r="C53" s="17"/>
      <c r="D53" s="51"/>
      <c r="E53" s="52"/>
      <c r="F53" s="53"/>
      <c r="G53" s="54">
        <v>645</v>
      </c>
      <c r="H53" s="55"/>
      <c r="I53" s="56" t="s">
        <v>39</v>
      </c>
      <c r="J53" s="17"/>
    </row>
    <row r="54" s="1" customFormat="1" spans="2:10">
      <c r="B54" s="17"/>
      <c r="C54" s="17"/>
      <c r="D54" s="57" t="s">
        <v>40</v>
      </c>
      <c r="E54" s="58"/>
      <c r="F54" s="58"/>
      <c r="G54" s="59">
        <f>G47-SUM(G49:G53)</f>
        <v>-0.259999999998399</v>
      </c>
      <c r="H54" s="60">
        <f>IF(G54=0,0,G54/E47)</f>
        <v>-7.51901443067756e-6</v>
      </c>
      <c r="I54" s="61" t="str">
        <f>IF(OR(H54&gt;0.15,H54&lt;-0.15),"Further explanation needed","No further explanation needed")</f>
        <v>No further explanation needed</v>
      </c>
      <c r="J54" s="17"/>
    </row>
    <row r="55" s="1" customFormat="1" ht="10.95" spans="2:10">
      <c r="B55" s="17"/>
      <c r="C55" s="17"/>
      <c r="D55" s="62"/>
      <c r="E55" s="63"/>
      <c r="F55" s="63"/>
      <c r="G55" s="31"/>
      <c r="H55" s="64"/>
      <c r="I55" s="65"/>
      <c r="J55" s="17"/>
    </row>
    <row r="56" s="1" customFormat="1" spans="2:10">
      <c r="B56" s="17"/>
      <c r="C56" s="17"/>
      <c r="D56" s="66"/>
      <c r="E56" s="67"/>
      <c r="F56" s="67"/>
      <c r="G56" s="67"/>
      <c r="H56" s="68"/>
      <c r="I56" s="68"/>
      <c r="J56" s="17"/>
    </row>
    <row r="57" s="1" customFormat="1" ht="10.95" spans="2:10">
      <c r="B57" s="17"/>
      <c r="C57" s="17"/>
      <c r="D57" s="66"/>
      <c r="E57" s="67"/>
      <c r="F57" s="67"/>
      <c r="G57" s="67"/>
      <c r="H57" s="68"/>
      <c r="I57" s="68"/>
      <c r="J57" s="17"/>
    </row>
    <row r="58" s="1" customFormat="1" customHeight="1" spans="2:10">
      <c r="B58" s="17"/>
      <c r="C58" s="17"/>
      <c r="D58" s="69" t="s">
        <v>41</v>
      </c>
      <c r="E58" s="25">
        <v>5224</v>
      </c>
      <c r="F58" s="25">
        <v>0</v>
      </c>
      <c r="G58" s="26">
        <f>F58-E58</f>
        <v>-5224</v>
      </c>
      <c r="H58" s="27">
        <f>G58/E58</f>
        <v>-1</v>
      </c>
      <c r="I58" s="28"/>
      <c r="J58" s="17"/>
    </row>
    <row r="59" s="1" customFormat="1" ht="10.8" customHeight="1" spans="2:10">
      <c r="B59" s="17"/>
      <c r="C59" s="17"/>
      <c r="D59" s="70"/>
      <c r="E59" s="30"/>
      <c r="F59" s="30"/>
      <c r="G59" s="31"/>
      <c r="H59" s="32"/>
      <c r="I59" s="33"/>
      <c r="J59" s="17"/>
    </row>
    <row r="60" s="1" customFormat="1" ht="13.8" spans="2:10">
      <c r="B60" s="17"/>
      <c r="C60" s="17"/>
      <c r="D60" s="46"/>
      <c r="E60" s="41"/>
      <c r="F60" s="42"/>
      <c r="G60" s="43">
        <f>F60-E60</f>
        <v>0</v>
      </c>
      <c r="H60" s="44"/>
      <c r="I60" s="45"/>
      <c r="J60" s="17"/>
    </row>
    <row r="61" s="1" customFormat="1" ht="13.8" spans="2:10">
      <c r="B61" s="17"/>
      <c r="C61" s="17"/>
      <c r="D61" s="46"/>
      <c r="E61" s="41"/>
      <c r="F61" s="42"/>
      <c r="G61" s="43">
        <f t="shared" ref="G61:G64" si="3">F61-E61</f>
        <v>0</v>
      </c>
      <c r="H61" s="44"/>
      <c r="I61" s="45" t="s">
        <v>42</v>
      </c>
      <c r="J61" s="17"/>
    </row>
    <row r="62" s="1" customFormat="1" ht="13.8" spans="2:10">
      <c r="B62" s="17"/>
      <c r="C62" s="17"/>
      <c r="D62" s="46"/>
      <c r="E62" s="41"/>
      <c r="F62" s="42"/>
      <c r="G62" s="43">
        <f t="shared" si="3"/>
        <v>0</v>
      </c>
      <c r="H62" s="44"/>
      <c r="I62" s="45"/>
      <c r="J62" s="17"/>
    </row>
    <row r="63" s="1" customFormat="1" ht="13.8" spans="2:10">
      <c r="B63" s="17"/>
      <c r="C63" s="17"/>
      <c r="D63" s="46"/>
      <c r="E63" s="47"/>
      <c r="F63" s="48"/>
      <c r="G63" s="43">
        <f t="shared" si="3"/>
        <v>0</v>
      </c>
      <c r="H63" s="49"/>
      <c r="I63" s="50"/>
      <c r="J63" s="17"/>
    </row>
    <row r="64" s="1" customFormat="1" ht="14.55" spans="2:10">
      <c r="B64" s="17"/>
      <c r="C64" s="17"/>
      <c r="D64" s="51"/>
      <c r="E64" s="52"/>
      <c r="F64" s="53"/>
      <c r="G64" s="54">
        <f t="shared" si="3"/>
        <v>0</v>
      </c>
      <c r="H64" s="55"/>
      <c r="I64" s="83"/>
      <c r="J64" s="17"/>
    </row>
    <row r="65" s="1" customFormat="1" spans="2:10">
      <c r="B65" s="17"/>
      <c r="C65" s="17"/>
      <c r="D65" s="57" t="s">
        <v>43</v>
      </c>
      <c r="E65" s="58"/>
      <c r="F65" s="58"/>
      <c r="G65" s="59">
        <f>G58-SUM(G60:G64)</f>
        <v>-5224</v>
      </c>
      <c r="H65" s="60">
        <f>IF(G65=0,0,G65/E58)</f>
        <v>-1</v>
      </c>
      <c r="I65" s="61" t="str">
        <f>IF(OR(H65&gt;0.15,H65&lt;-0.15),"Further explanation needed","No further explanation needed")</f>
        <v>Further explanation needed</v>
      </c>
      <c r="J65" s="17"/>
    </row>
    <row r="66" s="1" customFormat="1" ht="10.95" spans="2:10">
      <c r="B66" s="17"/>
      <c r="C66" s="17"/>
      <c r="D66" s="62"/>
      <c r="E66" s="63"/>
      <c r="F66" s="63"/>
      <c r="G66" s="31"/>
      <c r="H66" s="64"/>
      <c r="I66" s="65"/>
      <c r="J66" s="17"/>
    </row>
    <row r="67" s="1" customFormat="1" spans="2:10">
      <c r="B67" s="17"/>
      <c r="C67" s="17"/>
      <c r="D67" s="66"/>
      <c r="E67" s="67"/>
      <c r="F67" s="67"/>
      <c r="G67" s="67"/>
      <c r="H67" s="68"/>
      <c r="I67" s="68"/>
      <c r="J67" s="17"/>
    </row>
    <row r="68" s="1" customFormat="1" ht="10.95" spans="2:10">
      <c r="B68" s="17"/>
      <c r="C68" s="17"/>
      <c r="D68" s="66"/>
      <c r="E68" s="67"/>
      <c r="F68" s="67"/>
      <c r="G68" s="67"/>
      <c r="H68" s="68"/>
      <c r="I68" s="68"/>
      <c r="J68" s="17"/>
    </row>
    <row r="69" s="1" customFormat="1" customHeight="1" spans="2:10">
      <c r="B69" s="17"/>
      <c r="C69" s="17"/>
      <c r="D69" s="69" t="s">
        <v>44</v>
      </c>
      <c r="E69" s="25">
        <v>67933</v>
      </c>
      <c r="F69" s="25">
        <v>60691.93</v>
      </c>
      <c r="G69" s="26">
        <f>F69-E69</f>
        <v>-7241.07</v>
      </c>
      <c r="H69" s="27">
        <f>G69/E69</f>
        <v>-0.106591347356955</v>
      </c>
      <c r="I69" s="28"/>
      <c r="J69" s="17"/>
    </row>
    <row r="70" s="1" customFormat="1" ht="10.8" customHeight="1" spans="2:10">
      <c r="B70" s="17"/>
      <c r="C70" s="17"/>
      <c r="D70" s="70"/>
      <c r="E70" s="30"/>
      <c r="F70" s="30"/>
      <c r="G70" s="31"/>
      <c r="H70" s="32"/>
      <c r="I70" s="33"/>
      <c r="J70" s="17"/>
    </row>
    <row r="71" s="1" customFormat="1" ht="13.8" spans="2:10">
      <c r="B71" s="17"/>
      <c r="C71" s="17"/>
      <c r="D71" s="46" t="s">
        <v>45</v>
      </c>
      <c r="E71" s="41">
        <v>23693.55</v>
      </c>
      <c r="F71" s="42">
        <v>17269.56</v>
      </c>
      <c r="G71" s="43">
        <f>F71-E71</f>
        <v>-6423.99</v>
      </c>
      <c r="H71" s="44"/>
      <c r="I71" s="45" t="s">
        <v>46</v>
      </c>
      <c r="J71" s="17"/>
    </row>
    <row r="72" s="1" customFormat="1" ht="13.8" spans="2:10">
      <c r="B72" s="17"/>
      <c r="C72" s="17"/>
      <c r="D72" s="46" t="s">
        <v>47</v>
      </c>
      <c r="E72" s="41">
        <v>1123.1</v>
      </c>
      <c r="F72" s="42">
        <v>806.48</v>
      </c>
      <c r="G72" s="43">
        <f t="shared" ref="G72:G75" si="4">F72-E72</f>
        <v>-316.62</v>
      </c>
      <c r="H72" s="44"/>
      <c r="I72" s="45" t="s">
        <v>48</v>
      </c>
      <c r="J72" s="17"/>
    </row>
    <row r="73" s="1" customFormat="1" ht="13.8" spans="2:10">
      <c r="B73" s="17"/>
      <c r="C73" s="17"/>
      <c r="D73" s="46"/>
      <c r="E73" s="41"/>
      <c r="F73" s="42"/>
      <c r="G73" s="43">
        <f t="shared" si="4"/>
        <v>0</v>
      </c>
      <c r="H73" s="44"/>
      <c r="I73" s="45"/>
      <c r="J73" s="17"/>
    </row>
    <row r="74" s="1" customFormat="1" ht="13.8" spans="2:10">
      <c r="B74" s="17"/>
      <c r="C74" s="17"/>
      <c r="D74" s="46"/>
      <c r="E74" s="47"/>
      <c r="F74" s="48"/>
      <c r="G74" s="43">
        <f t="shared" si="4"/>
        <v>0</v>
      </c>
      <c r="H74" s="49"/>
      <c r="I74" s="50"/>
      <c r="J74" s="17"/>
    </row>
    <row r="75" s="1" customFormat="1" ht="14.55" spans="2:10">
      <c r="B75" s="17"/>
      <c r="C75" s="17"/>
      <c r="D75" s="51"/>
      <c r="E75" s="52"/>
      <c r="F75" s="53"/>
      <c r="G75" s="54">
        <f t="shared" si="4"/>
        <v>0</v>
      </c>
      <c r="H75" s="55"/>
      <c r="I75" s="56"/>
      <c r="J75" s="17"/>
    </row>
    <row r="76" s="1" customFormat="1" ht="9.6" customHeight="1" spans="2:10">
      <c r="B76" s="17"/>
      <c r="C76" s="17"/>
      <c r="D76" s="57" t="s">
        <v>49</v>
      </c>
      <c r="E76" s="58"/>
      <c r="F76" s="58"/>
      <c r="G76" s="59">
        <f>G69-SUM(G71:G75)</f>
        <v>-500.46</v>
      </c>
      <c r="H76" s="60">
        <f>IF(G76=0,0,G76/E69)</f>
        <v>-0.00736696450914872</v>
      </c>
      <c r="I76" s="61" t="str">
        <f>IF(OR(H76&gt;0.15,H76&lt;-0.15),"Further explanation needed","No further explanation needed")</f>
        <v>No further explanation needed</v>
      </c>
      <c r="J76" s="17"/>
    </row>
    <row r="77" s="1" customFormat="1" ht="9.6" customHeight="1" spans="2:10">
      <c r="B77" s="17"/>
      <c r="C77" s="17"/>
      <c r="D77" s="62"/>
      <c r="E77" s="63"/>
      <c r="F77" s="63"/>
      <c r="G77" s="31"/>
      <c r="H77" s="64"/>
      <c r="I77" s="65"/>
      <c r="J77" s="17"/>
    </row>
    <row r="78" s="1" customFormat="1" ht="13.8" spans="2:10">
      <c r="B78" s="17"/>
      <c r="C78" s="17"/>
      <c r="D78" s="84" t="s">
        <v>50</v>
      </c>
      <c r="E78" s="85"/>
      <c r="F78" s="85"/>
      <c r="G78" s="85"/>
      <c r="H78" s="86"/>
      <c r="I78" s="87"/>
      <c r="J78" s="17"/>
    </row>
    <row r="79" s="1" customFormat="1" spans="2:10">
      <c r="B79" s="17"/>
      <c r="C79" s="17"/>
      <c r="D79" s="66"/>
      <c r="E79" s="67"/>
      <c r="F79" s="67"/>
      <c r="G79" s="67"/>
      <c r="H79" s="68"/>
      <c r="I79" s="66"/>
      <c r="J79" s="17"/>
    </row>
    <row r="80" s="1" customFormat="1" ht="10.95" spans="2:10">
      <c r="B80" s="17"/>
      <c r="C80" s="17"/>
      <c r="D80" s="66"/>
      <c r="E80" s="67"/>
      <c r="F80" s="67"/>
      <c r="G80" s="67"/>
      <c r="H80" s="68"/>
      <c r="I80" s="66"/>
      <c r="J80" s="17"/>
    </row>
    <row r="81" s="1" customFormat="1" customHeight="1" spans="2:10">
      <c r="B81" s="17"/>
      <c r="C81" s="17"/>
      <c r="D81" s="69" t="s">
        <v>51</v>
      </c>
      <c r="E81" s="25">
        <v>173810</v>
      </c>
      <c r="F81" s="25">
        <v>177868.01</v>
      </c>
      <c r="G81" s="26">
        <f>F81-E81</f>
        <v>4058.01000000001</v>
      </c>
      <c r="H81" s="27">
        <f>G81/E81</f>
        <v>0.0233473908290663</v>
      </c>
      <c r="I81" s="28"/>
      <c r="J81" s="17"/>
    </row>
    <row r="82" s="1" customFormat="1" ht="10.8" customHeight="1" spans="2:10">
      <c r="B82" s="17"/>
      <c r="C82" s="17"/>
      <c r="D82" s="70"/>
      <c r="E82" s="30"/>
      <c r="F82" s="30"/>
      <c r="G82" s="31"/>
      <c r="H82" s="32"/>
      <c r="I82" s="33"/>
      <c r="J82" s="17"/>
    </row>
    <row r="83" s="1" customFormat="1" ht="13.8" spans="2:10">
      <c r="B83" s="17"/>
      <c r="C83" s="17"/>
      <c r="D83" s="34" t="s">
        <v>52</v>
      </c>
      <c r="E83" s="35"/>
      <c r="F83" s="36"/>
      <c r="G83" s="37">
        <v>-993</v>
      </c>
      <c r="H83" s="38"/>
      <c r="I83" s="39" t="s">
        <v>53</v>
      </c>
      <c r="J83" s="17"/>
    </row>
    <row r="84" s="1" customFormat="1" ht="13.8" spans="2:10">
      <c r="B84" s="17"/>
      <c r="C84" s="17"/>
      <c r="D84" s="46" t="s">
        <v>54</v>
      </c>
      <c r="E84" s="41"/>
      <c r="F84" s="48"/>
      <c r="G84" s="43">
        <v>1298.44</v>
      </c>
      <c r="H84" s="44"/>
      <c r="I84" s="50" t="s">
        <v>55</v>
      </c>
      <c r="J84" s="17"/>
    </row>
    <row r="85" s="1" customFormat="1" ht="13.8" spans="2:10">
      <c r="B85" s="17"/>
      <c r="C85" s="17"/>
      <c r="D85" s="46" t="s">
        <v>56</v>
      </c>
      <c r="E85" s="41"/>
      <c r="F85" s="48"/>
      <c r="G85" s="43">
        <v>3198</v>
      </c>
      <c r="H85" s="44"/>
      <c r="I85" s="50" t="s">
        <v>57</v>
      </c>
      <c r="J85" s="17"/>
    </row>
    <row r="86" s="1" customFormat="1" ht="13.8" spans="2:10">
      <c r="B86" s="17"/>
      <c r="C86" s="17"/>
      <c r="D86" s="46" t="s">
        <v>58</v>
      </c>
      <c r="E86" s="47"/>
      <c r="F86" s="48"/>
      <c r="G86" s="43">
        <v>555</v>
      </c>
      <c r="H86" s="49"/>
      <c r="I86" s="50" t="s">
        <v>57</v>
      </c>
      <c r="J86" s="17"/>
    </row>
    <row r="87" s="1" customFormat="1" ht="14.55" spans="2:10">
      <c r="B87" s="17"/>
      <c r="C87" s="17"/>
      <c r="D87" s="51"/>
      <c r="E87" s="52"/>
      <c r="F87" s="88"/>
      <c r="G87" s="89">
        <f>F87-E87</f>
        <v>0</v>
      </c>
      <c r="H87" s="55"/>
      <c r="I87" s="56"/>
      <c r="J87" s="17"/>
    </row>
    <row r="88" s="1" customFormat="1" ht="9.6" customHeight="1" spans="2:10">
      <c r="B88" s="17"/>
      <c r="C88" s="17"/>
      <c r="D88" s="57" t="s">
        <v>59</v>
      </c>
      <c r="E88" s="58"/>
      <c r="F88" s="58"/>
      <c r="G88" s="59">
        <f>G81-SUM(G83:G87)</f>
        <v>-0.429999999990741</v>
      </c>
      <c r="H88" s="60">
        <f>IF(G88=0,0,G88/E81)</f>
        <v>-2.4739658246979e-6</v>
      </c>
      <c r="I88" s="61" t="str">
        <f>IF(OR(H88&gt;0,H88&lt;0),"Further explanation needed","No further explanation needed")</f>
        <v>Further explanation needed</v>
      </c>
      <c r="J88" s="17"/>
    </row>
    <row r="89" s="1" customFormat="1" ht="9.6" customHeight="1" spans="2:10">
      <c r="B89" s="17"/>
      <c r="C89" s="17"/>
      <c r="D89" s="62"/>
      <c r="E89" s="63"/>
      <c r="F89" s="63"/>
      <c r="G89" s="31"/>
      <c r="H89" s="64"/>
      <c r="I89" s="65"/>
      <c r="J89" s="17"/>
    </row>
    <row r="90" s="1" customFormat="1" spans="2:10">
      <c r="B90" s="17"/>
      <c r="C90" s="17"/>
      <c r="D90" s="66"/>
      <c r="E90" s="67"/>
      <c r="F90" s="67"/>
      <c r="G90" s="67"/>
      <c r="H90" s="68"/>
      <c r="I90" s="66"/>
      <c r="J90" s="17"/>
    </row>
    <row r="91" s="1" customFormat="1" ht="10.95" spans="2:10">
      <c r="B91" s="17"/>
      <c r="C91" s="17"/>
      <c r="D91" s="66"/>
      <c r="E91" s="67"/>
      <c r="F91" s="67"/>
      <c r="G91" s="67"/>
      <c r="H91" s="68"/>
      <c r="I91" s="66"/>
      <c r="J91" s="17"/>
    </row>
    <row r="92" s="1" customFormat="1" customHeight="1" spans="2:10">
      <c r="B92" s="17"/>
      <c r="C92" s="17"/>
      <c r="D92" s="69" t="s">
        <v>60</v>
      </c>
      <c r="E92" s="25">
        <v>0</v>
      </c>
      <c r="F92" s="25">
        <v>0</v>
      </c>
      <c r="G92" s="26">
        <f>F92-E92</f>
        <v>0</v>
      </c>
      <c r="H92" s="27" t="e">
        <f>G92/E92</f>
        <v>#DIV/0!</v>
      </c>
      <c r="I92" s="28"/>
      <c r="J92" s="17"/>
    </row>
    <row r="93" s="1" customFormat="1" ht="10.8" customHeight="1" spans="2:10">
      <c r="B93" s="17"/>
      <c r="C93" s="17"/>
      <c r="D93" s="70"/>
      <c r="E93" s="30"/>
      <c r="F93" s="30"/>
      <c r="G93" s="31"/>
      <c r="H93" s="32"/>
      <c r="I93" s="33"/>
      <c r="J93" s="17"/>
    </row>
    <row r="94" s="1" customFormat="1" ht="13.8" spans="2:10">
      <c r="B94" s="17"/>
      <c r="C94" s="17"/>
      <c r="D94" s="34"/>
      <c r="E94" s="35"/>
      <c r="F94" s="36"/>
      <c r="G94" s="37">
        <f>F94-E94</f>
        <v>0</v>
      </c>
      <c r="H94" s="38"/>
      <c r="I94" s="39"/>
      <c r="J94" s="17"/>
    </row>
    <row r="95" s="1" customFormat="1" ht="13.8" spans="2:10">
      <c r="B95" s="17"/>
      <c r="C95" s="17"/>
      <c r="D95" s="46"/>
      <c r="E95" s="41"/>
      <c r="F95" s="42"/>
      <c r="G95" s="43">
        <f t="shared" ref="G95:G98" si="5">F95-E95</f>
        <v>0</v>
      </c>
      <c r="H95" s="44"/>
      <c r="I95" s="45"/>
      <c r="J95" s="17"/>
    </row>
    <row r="96" s="1" customFormat="1" ht="13.8" spans="2:10">
      <c r="B96" s="17"/>
      <c r="C96" s="17"/>
      <c r="D96" s="46"/>
      <c r="E96" s="41"/>
      <c r="F96" s="42"/>
      <c r="G96" s="43">
        <f t="shared" si="5"/>
        <v>0</v>
      </c>
      <c r="H96" s="44"/>
      <c r="I96" s="45"/>
      <c r="J96" s="17"/>
    </row>
    <row r="97" s="1" customFormat="1" ht="13.8" spans="2:10">
      <c r="B97" s="17"/>
      <c r="C97" s="17"/>
      <c r="D97" s="46"/>
      <c r="E97" s="47"/>
      <c r="F97" s="48"/>
      <c r="G97" s="43">
        <f t="shared" si="5"/>
        <v>0</v>
      </c>
      <c r="H97" s="49"/>
      <c r="I97" s="50"/>
      <c r="J97" s="17"/>
    </row>
    <row r="98" s="1" customFormat="1" ht="14.55" spans="2:10">
      <c r="B98" s="17"/>
      <c r="C98" s="17"/>
      <c r="D98" s="51"/>
      <c r="E98" s="52"/>
      <c r="F98" s="53"/>
      <c r="G98" s="54">
        <f t="shared" si="5"/>
        <v>0</v>
      </c>
      <c r="H98" s="55"/>
      <c r="I98" s="56"/>
      <c r="J98" s="17"/>
    </row>
    <row r="99" s="1" customFormat="1" spans="2:10">
      <c r="B99" s="17"/>
      <c r="C99" s="17"/>
      <c r="D99" s="57" t="s">
        <v>61</v>
      </c>
      <c r="E99" s="58"/>
      <c r="F99" s="58"/>
      <c r="G99" s="59">
        <f>G92-SUM(G94:G98)</f>
        <v>0</v>
      </c>
      <c r="H99" s="60">
        <f>IF(G99=0,0,G99/E92)</f>
        <v>0</v>
      </c>
      <c r="I99" s="61" t="str">
        <f>IF(OR(H99&gt;0.15,H99&lt;-0.15),"Further explanation needed","No further explanation needed")</f>
        <v>No further explanation needed</v>
      </c>
      <c r="J99" s="17"/>
    </row>
    <row r="100" s="1" customFormat="1" ht="10.95" spans="2:10">
      <c r="B100" s="17"/>
      <c r="C100" s="17"/>
      <c r="D100" s="62"/>
      <c r="E100" s="63"/>
      <c r="F100" s="63"/>
      <c r="G100" s="31"/>
      <c r="H100" s="64"/>
      <c r="I100" s="65"/>
      <c r="J100" s="17"/>
    </row>
    <row r="101" s="1" customFormat="1" spans="2:10">
      <c r="B101" s="17"/>
      <c r="C101" s="17"/>
      <c r="D101" s="68"/>
      <c r="E101" s="68"/>
      <c r="F101" s="68"/>
      <c r="G101" s="68"/>
      <c r="H101" s="68"/>
      <c r="I101" s="68"/>
      <c r="J101" s="17"/>
    </row>
    <row r="102" spans="2:10">
      <c r="B102" s="4"/>
      <c r="C102" s="4"/>
      <c r="D102" s="5"/>
      <c r="E102" s="5"/>
      <c r="F102" s="5"/>
      <c r="G102" s="5"/>
      <c r="H102" s="5"/>
      <c r="I102" s="5"/>
      <c r="J102" s="4"/>
    </row>
    <row r="103" spans="2:10">
      <c r="B103" s="4"/>
      <c r="C103" s="4"/>
      <c r="D103" s="5"/>
      <c r="E103" s="5"/>
      <c r="F103" s="5"/>
      <c r="G103" s="5"/>
      <c r="H103" s="5"/>
      <c r="I103" s="5"/>
      <c r="J103" s="4"/>
    </row>
    <row r="104" spans="2:10">
      <c r="B104" s="4"/>
      <c r="C104" s="4"/>
      <c r="D104" s="5"/>
      <c r="E104" s="5"/>
      <c r="F104" s="5"/>
      <c r="G104" s="5"/>
      <c r="H104" s="5"/>
      <c r="I104" s="5"/>
      <c r="J104" s="4"/>
    </row>
    <row r="105" spans="2:10">
      <c r="B105" s="4"/>
      <c r="C105" s="6"/>
      <c r="D105" s="7"/>
      <c r="E105" s="7"/>
      <c r="F105" s="7"/>
      <c r="G105" s="7"/>
      <c r="H105" s="7"/>
      <c r="I105" s="7"/>
      <c r="J105" s="6"/>
    </row>
    <row r="106" spans="2:10">
      <c r="B106" s="4"/>
      <c r="C106" s="90" t="s">
        <v>62</v>
      </c>
      <c r="D106" s="91"/>
      <c r="E106" s="91"/>
      <c r="F106" s="91"/>
      <c r="G106" s="91"/>
      <c r="H106" s="91"/>
      <c r="I106" s="91"/>
      <c r="J106" s="91"/>
    </row>
    <row r="107" spans="2:10">
      <c r="B107" s="4"/>
      <c r="C107" s="4"/>
      <c r="D107" s="5"/>
      <c r="E107" s="5"/>
      <c r="F107" s="5"/>
      <c r="G107" s="5"/>
      <c r="H107" s="5"/>
      <c r="I107" s="5"/>
      <c r="J107" s="4"/>
    </row>
    <row r="108" spans="2:10">
      <c r="B108" s="4"/>
      <c r="C108" s="4"/>
      <c r="D108" s="5"/>
      <c r="E108" s="5"/>
      <c r="F108" s="5"/>
      <c r="G108" s="5"/>
      <c r="H108" s="5"/>
      <c r="I108" s="5"/>
      <c r="J108" s="4"/>
    </row>
    <row r="123" spans="8:8">
      <c r="H123" s="3" t="s">
        <v>63</v>
      </c>
    </row>
  </sheetData>
  <sheetProtection selectLockedCells="1"/>
  <mergeCells count="93">
    <mergeCell ref="D11:F11"/>
    <mergeCell ref="C106:J106"/>
    <mergeCell ref="D19:D20"/>
    <mergeCell ref="D21:D22"/>
    <mergeCell ref="D28:D29"/>
    <mergeCell ref="D32:D33"/>
    <mergeCell ref="D43:D44"/>
    <mergeCell ref="D47:D48"/>
    <mergeCell ref="D54:D55"/>
    <mergeCell ref="D58:D59"/>
    <mergeCell ref="D65:D66"/>
    <mergeCell ref="D69:D70"/>
    <mergeCell ref="D76:D77"/>
    <mergeCell ref="D81:D82"/>
    <mergeCell ref="D88:D89"/>
    <mergeCell ref="D92:D93"/>
    <mergeCell ref="D99:D100"/>
    <mergeCell ref="E19:E20"/>
    <mergeCell ref="E21:E22"/>
    <mergeCell ref="E28:E29"/>
    <mergeCell ref="E32:E33"/>
    <mergeCell ref="E43:E44"/>
    <mergeCell ref="E47:E48"/>
    <mergeCell ref="E54:E55"/>
    <mergeCell ref="E58:E59"/>
    <mergeCell ref="E65:E66"/>
    <mergeCell ref="E69:E70"/>
    <mergeCell ref="E76:E77"/>
    <mergeCell ref="E81:E82"/>
    <mergeCell ref="E88:E89"/>
    <mergeCell ref="E92:E93"/>
    <mergeCell ref="E99:E100"/>
    <mergeCell ref="F19:F20"/>
    <mergeCell ref="F21:F22"/>
    <mergeCell ref="F28:F29"/>
    <mergeCell ref="F32:F33"/>
    <mergeCell ref="F43:F44"/>
    <mergeCell ref="F47:F48"/>
    <mergeCell ref="F54:F55"/>
    <mergeCell ref="F58:F59"/>
    <mergeCell ref="F65:F66"/>
    <mergeCell ref="F69:F70"/>
    <mergeCell ref="F76:F77"/>
    <mergeCell ref="F81:F82"/>
    <mergeCell ref="F88:F89"/>
    <mergeCell ref="F92:F93"/>
    <mergeCell ref="F99:F100"/>
    <mergeCell ref="G19:G20"/>
    <mergeCell ref="G21:G22"/>
    <mergeCell ref="G28:G29"/>
    <mergeCell ref="G32:G33"/>
    <mergeCell ref="G43:G44"/>
    <mergeCell ref="G47:G48"/>
    <mergeCell ref="G54:G55"/>
    <mergeCell ref="G58:G59"/>
    <mergeCell ref="G65:G66"/>
    <mergeCell ref="G69:G70"/>
    <mergeCell ref="G76:G77"/>
    <mergeCell ref="G81:G82"/>
    <mergeCell ref="G88:G89"/>
    <mergeCell ref="G92:G93"/>
    <mergeCell ref="G99:G100"/>
    <mergeCell ref="H19:H20"/>
    <mergeCell ref="H21:H22"/>
    <mergeCell ref="H28:H29"/>
    <mergeCell ref="H32:H33"/>
    <mergeCell ref="H43:H44"/>
    <mergeCell ref="H47:H48"/>
    <mergeCell ref="H54:H55"/>
    <mergeCell ref="H58:H59"/>
    <mergeCell ref="H65:H66"/>
    <mergeCell ref="H69:H70"/>
    <mergeCell ref="H76:H77"/>
    <mergeCell ref="H81:H82"/>
    <mergeCell ref="H88:H89"/>
    <mergeCell ref="H92:H93"/>
    <mergeCell ref="H99:H100"/>
    <mergeCell ref="I19:I20"/>
    <mergeCell ref="I21:I22"/>
    <mergeCell ref="I28:I29"/>
    <mergeCell ref="I32:I33"/>
    <mergeCell ref="I43:I44"/>
    <mergeCell ref="I47:I48"/>
    <mergeCell ref="I54:I55"/>
    <mergeCell ref="I58:I59"/>
    <mergeCell ref="I65:I66"/>
    <mergeCell ref="I69:I70"/>
    <mergeCell ref="I76:I77"/>
    <mergeCell ref="I81:I82"/>
    <mergeCell ref="I88:I89"/>
    <mergeCell ref="I92:I93"/>
    <mergeCell ref="I99:I100"/>
    <mergeCell ref="D14:I15"/>
  </mergeCells>
  <conditionalFormatting sqref="H21">
    <cfRule type="cellIs" dxfId="0" priority="138" operator="between">
      <formula>-0.15</formula>
      <formula>0.15</formula>
    </cfRule>
    <cfRule type="cellIs" dxfId="1" priority="139" operator="lessThan">
      <formula>-0.15</formula>
    </cfRule>
    <cfRule type="cellIs" dxfId="1" priority="140" operator="greaterThan">
      <formula>0.15</formula>
    </cfRule>
  </conditionalFormatting>
  <conditionalFormatting sqref="H28">
    <cfRule type="cellIs" dxfId="0" priority="141" operator="between">
      <formula>-0.15</formula>
      <formula>0.15</formula>
    </cfRule>
    <cfRule type="cellIs" dxfId="1" priority="142" operator="lessThan">
      <formula>-0.15</formula>
    </cfRule>
    <cfRule type="cellIs" dxfId="1" priority="143" operator="greaterThan">
      <formula>0.15</formula>
    </cfRule>
  </conditionalFormatting>
  <conditionalFormatting sqref="H32">
    <cfRule type="cellIs" dxfId="0" priority="34" operator="between">
      <formula>-0.15</formula>
      <formula>0.15</formula>
    </cfRule>
    <cfRule type="cellIs" dxfId="1" priority="35" operator="lessThan">
      <formula>-0.15</formula>
    </cfRule>
    <cfRule type="cellIs" dxfId="1" priority="36" operator="greaterThan">
      <formula>0.15</formula>
    </cfRule>
  </conditionalFormatting>
  <conditionalFormatting sqref="H43">
    <cfRule type="cellIs" dxfId="0" priority="37" operator="between">
      <formula>-0.15</formula>
      <formula>0.15</formula>
    </cfRule>
    <cfRule type="cellIs" dxfId="1" priority="38" operator="lessThan">
      <formula>-0.15</formula>
    </cfRule>
    <cfRule type="cellIs" dxfId="1" priority="39" operator="greaterThan">
      <formula>0.15</formula>
    </cfRule>
  </conditionalFormatting>
  <conditionalFormatting sqref="H47">
    <cfRule type="cellIs" dxfId="0" priority="31" operator="between">
      <formula>-0.15</formula>
      <formula>0.15</formula>
    </cfRule>
    <cfRule type="cellIs" dxfId="1" priority="32" operator="lessThan">
      <formula>-0.15</formula>
    </cfRule>
    <cfRule type="cellIs" dxfId="1" priority="33" operator="greaterThan">
      <formula>0.15</formula>
    </cfRule>
  </conditionalFormatting>
  <conditionalFormatting sqref="H54">
    <cfRule type="cellIs" dxfId="0" priority="28" operator="between">
      <formula>-0.15</formula>
      <formula>0.15</formula>
    </cfRule>
    <cfRule type="cellIs" dxfId="1" priority="29" operator="lessThan">
      <formula>-0.15</formula>
    </cfRule>
    <cfRule type="cellIs" dxfId="1" priority="30" operator="greaterThan">
      <formula>0.15</formula>
    </cfRule>
  </conditionalFormatting>
  <conditionalFormatting sqref="H58">
    <cfRule type="cellIs" dxfId="0" priority="19" operator="between">
      <formula>-0.15</formula>
      <formula>0.15</formula>
    </cfRule>
    <cfRule type="cellIs" dxfId="1" priority="20" operator="lessThan">
      <formula>-0.15</formula>
    </cfRule>
    <cfRule type="cellIs" dxfId="1" priority="21" operator="greaterThan">
      <formula>0.15</formula>
    </cfRule>
  </conditionalFormatting>
  <conditionalFormatting sqref="H65">
    <cfRule type="cellIs" dxfId="0" priority="22" operator="between">
      <formula>-0.15</formula>
      <formula>0.15</formula>
    </cfRule>
    <cfRule type="cellIs" dxfId="1" priority="23" operator="lessThan">
      <formula>-0.15</formula>
    </cfRule>
    <cfRule type="cellIs" dxfId="1" priority="24" operator="greaterThan">
      <formula>0.15</formula>
    </cfRule>
  </conditionalFormatting>
  <conditionalFormatting sqref="H69">
    <cfRule type="cellIs" dxfId="0" priority="16" operator="between">
      <formula>-0.15</formula>
      <formula>0.15</formula>
    </cfRule>
    <cfRule type="cellIs" dxfId="1" priority="17" operator="lessThan">
      <formula>-0.15</formula>
    </cfRule>
    <cfRule type="cellIs" dxfId="1" priority="18" operator="greaterThan">
      <formula>0.15</formula>
    </cfRule>
  </conditionalFormatting>
  <conditionalFormatting sqref="H76">
    <cfRule type="cellIs" dxfId="0" priority="13" operator="between">
      <formula>-0.15</formula>
      <formula>0.15</formula>
    </cfRule>
    <cfRule type="cellIs" dxfId="1" priority="14" operator="lessThan">
      <formula>-0.15</formula>
    </cfRule>
    <cfRule type="cellIs" dxfId="1" priority="15" operator="greaterThan">
      <formula>0.15</formula>
    </cfRule>
  </conditionalFormatting>
  <conditionalFormatting sqref="H81">
    <cfRule type="cellIs" dxfId="0" priority="10" operator="between">
      <formula>-0.15</formula>
      <formula>0.15</formula>
    </cfRule>
    <cfRule type="cellIs" dxfId="1" priority="11" operator="lessThan">
      <formula>-0.15</formula>
    </cfRule>
    <cfRule type="cellIs" dxfId="1" priority="12" operator="greaterThan">
      <formula>0.15</formula>
    </cfRule>
  </conditionalFormatting>
  <conditionalFormatting sqref="H88">
    <cfRule type="cellIs" dxfId="0" priority="7" operator="between">
      <formula>-0.15</formula>
      <formula>0.15</formula>
    </cfRule>
    <cfRule type="cellIs" dxfId="1" priority="8" operator="lessThan">
      <formula>-0.15</formula>
    </cfRule>
    <cfRule type="cellIs" dxfId="1" priority="9" operator="greaterThan">
      <formula>0.15</formula>
    </cfRule>
  </conditionalFormatting>
  <conditionalFormatting sqref="H92">
    <cfRule type="cellIs" dxfId="0" priority="1" operator="between">
      <formula>-0.15</formula>
      <formula>0.15</formula>
    </cfRule>
    <cfRule type="cellIs" dxfId="1" priority="2" operator="lessThan">
      <formula>-0.15</formula>
    </cfRule>
    <cfRule type="cellIs" dxfId="1" priority="3" operator="greaterThan">
      <formula>0.15</formula>
    </cfRule>
  </conditionalFormatting>
  <conditionalFormatting sqref="H99">
    <cfRule type="cellIs" dxfId="0" priority="4" operator="between">
      <formula>-0.15</formula>
      <formula>0.15</formula>
    </cfRule>
    <cfRule type="cellIs" dxfId="1" priority="5" operator="lessThan">
      <formula>-0.15</formula>
    </cfRule>
    <cfRule type="cellIs" dxfId="1" priority="6" operator="greaterThan">
      <formula>0.15</formula>
    </cfRule>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Company>CPC</Company>
  <Application>Microsoft Excel</Application>
  <HeadingPairs>
    <vt:vector size="2" baseType="variant">
      <vt:variant>
        <vt:lpstr>工作表</vt:lpstr>
      </vt:variant>
      <vt:variant>
        <vt:i4>1</vt:i4>
      </vt:variant>
    </vt:vector>
  </HeadingPairs>
  <TitlesOfParts>
    <vt:vector size="1" baseType="lpstr">
      <vt:lpstr>Significant variances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Chestfield</dc:creator>
  <cp:lastModifiedBy>End User</cp:lastModifiedBy>
  <dcterms:created xsi:type="dcterms:W3CDTF">2010-09-20T17:54:00Z</dcterms:created>
  <dcterms:modified xsi:type="dcterms:W3CDTF">2026-04-13T16:25:17Z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FAEBD5CAFEB74302AD184E8AA6C7C0A4_13</vt:lpwstr>
  </property>
  <property fmtid="{D5CDD505-2E9C-101B-9397-08002B2CF9AE}" pid="3" name="KSOProductBuildVer">
    <vt:lpwstr>1033-12.1.0.25242</vt:lpwstr>
  </property>
  <property fmtid="{D5CDD505-2E9C-101B-9397-08002B2CF9AE}" pid="4" name="CalculationRule">
    <vt:i4>0</vt:i4>
  </property>
</Properties>
</file>